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50" windowHeight="105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'Лист1'!$A$1:$N$79</definedName>
  </definedNames>
  <calcPr fullCalcOnLoad="1"/>
</workbook>
</file>

<file path=xl/sharedStrings.xml><?xml version="1.0" encoding="utf-8"?>
<sst xmlns="http://schemas.openxmlformats.org/spreadsheetml/2006/main" count="220" uniqueCount="208">
  <si>
    <t>РЕЕСТР</t>
  </si>
  <si>
    <t xml:space="preserve">Объем средств на исполнение расходного обязательства   </t>
  </si>
  <si>
    <t>Примечание</t>
  </si>
  <si>
    <t>фактический</t>
  </si>
  <si>
    <t xml:space="preserve">Код главного распорядителя средств бюджета </t>
  </si>
  <si>
    <t>Код расходного обязательства</t>
  </si>
  <si>
    <t>Наименование расходного обязательства</t>
  </si>
  <si>
    <t xml:space="preserve">плановый 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</si>
  <si>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</si>
  <si>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</si>
  <si>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</si>
  <si>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</si>
  <si>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</si>
  <si>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</si>
  <si>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</si>
  <si>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</si>
  <si>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</si>
  <si>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</si>
  <si>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организация ритуальных услуг и содержание мест захоронения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</si>
  <si>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</si>
  <si>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</si>
  <si>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организация и осуществление мероприятий по работе с детьми и молодежью в поселении</t>
  </si>
  <si>
    <t>Код раздела, подраздела классификации</t>
  </si>
  <si>
    <t>0707,1003</t>
  </si>
  <si>
    <t>0502,0406</t>
  </si>
  <si>
    <t>0503</t>
  </si>
  <si>
    <t>0408</t>
  </si>
  <si>
    <t>0309</t>
  </si>
  <si>
    <t>0310</t>
  </si>
  <si>
    <t>0502</t>
  </si>
  <si>
    <t>0801</t>
  </si>
  <si>
    <t>0412</t>
  </si>
  <si>
    <t>0503,1003</t>
  </si>
  <si>
    <t>0405,0412</t>
  </si>
  <si>
    <t>1.1.</t>
  </si>
  <si>
    <t>1.1.1.</t>
  </si>
  <si>
    <t>Финансирование расходов на содержание органов местного самоуправления поселений</t>
  </si>
  <si>
    <t>1.1.2.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</si>
  <si>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</si>
  <si>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1.1.4.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</si>
  <si>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</si>
  <si>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</si>
  <si>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1.1.7.</t>
  </si>
  <si>
    <t>формирование, утверждение, исполнение бюджета поселения и контроль за исполнением данного бюджета</t>
  </si>
  <si>
    <t>1.1.8.</t>
  </si>
  <si>
    <t>1.1.9.</t>
  </si>
  <si>
    <t>установление, изменение и отмена местных налогов и сборов поселения</t>
  </si>
  <si>
    <t>1.1.10.</t>
  </si>
  <si>
    <t>владение, пользование и распоряжение имуществом, находящимся в муниципальной собственности поселения</t>
  </si>
  <si>
    <t>1.1.11.</t>
  </si>
  <si>
    <t>1.1.12.</t>
  </si>
  <si>
    <t>1.1.13.</t>
  </si>
  <si>
    <t>1.1.14.</t>
  </si>
  <si>
    <t>1.1.16.</t>
  </si>
  <si>
    <t>1.1.17.</t>
  </si>
  <si>
    <t>1.1.18.</t>
  </si>
  <si>
    <t>1.1.19.</t>
  </si>
  <si>
    <t>1.1.20.</t>
  </si>
  <si>
    <t>1.1.21.</t>
  </si>
  <si>
    <t>1.1.23.</t>
  </si>
  <si>
    <t>1.1.28.</t>
  </si>
  <si>
    <t>1.1.29.</t>
  </si>
  <si>
    <t>1.1.30.</t>
  </si>
  <si>
    <t>1.1.31.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</si>
  <si>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</si>
  <si>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</si>
  <si>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1.1.33.</t>
  </si>
  <si>
    <t>1.1.37.</t>
  </si>
  <si>
    <t>1.1.39.</t>
  </si>
  <si>
    <t>1.2.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</si>
  <si>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</si>
  <si>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0107</t>
  </si>
  <si>
    <t>0113,0412</t>
  </si>
  <si>
    <t>Реквизиты  нормативно-правового акта</t>
  </si>
  <si>
    <t>Срок действия нормативно-правового акта</t>
  </si>
  <si>
    <t>1202</t>
  </si>
  <si>
    <t>0501</t>
  </si>
  <si>
    <t>1101,1102</t>
  </si>
  <si>
    <t>Дата вступления в силу нормативно-правового акта</t>
  </si>
  <si>
    <t>Осуществление финансового обеспечения деятельности муниципальных казенных учреждений и финансового обеспкчения выполнения муниципального задания бюджетными и автономными муниципальными учреждениями</t>
  </si>
  <si>
    <t>1.1.3.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</si>
  <si>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оргназаций коммунального комплекса, надбавок к ценам (тарифам) для потребителей.</t>
  </si>
  <si>
    <t>1.1.5.</t>
  </si>
  <si>
    <t>организация сбора статистических показателей, характеризующих состояние экономики и сициальной сферы муниицпального образования, и предоставление указанных данных органам гоударственной власти в порядке, установленном Правительством Российской Федерации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</si>
  <si>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</si>
  <si>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пунктах поселения, а также осуществление иных полномочий в области использования автомобильных дорог и осуществление дорожной деятельности в соотвествии с законодательством Российской Федерации</t>
  </si>
  <si>
    <t>1.1.15.</t>
  </si>
  <si>
    <t>участие в профилактике терроризма и экстремизиа, а также в минимизации и (или) ликвидации последствий проявлений терроризма и экстримизма в границах поселений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</si>
  <si>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</si>
  <si>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возраждении и развитии народных художественных промыслов в поселении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</si>
  <si>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</si>
  <si>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</si>
  <si>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</si>
  <si>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</t>
  </si>
  <si>
    <t>1.1.41.</t>
  </si>
  <si>
    <t>1.1.42.</t>
  </si>
  <si>
    <t>1.1.43.</t>
  </si>
  <si>
    <t>1.1.44.</t>
  </si>
  <si>
    <t>1.1.45.</t>
  </si>
  <si>
    <t>1.1.46.</t>
  </si>
  <si>
    <t>1.1.47.</t>
  </si>
  <si>
    <t>создание условий для деятельности добровольных формирований населения по охране общественного порядка_*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</si>
  <si>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</si>
  <si>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</si>
  <si>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</si>
  <si>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</si>
  <si>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</si>
  <si>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1.1.80.</t>
  </si>
  <si>
    <t>организация теплоснабжения, предусмотренного Федеральным законом "О теплоснабжении"</t>
  </si>
  <si>
    <t>1.1.81.</t>
  </si>
  <si>
    <t>1.1.82.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</si>
  <si>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</si>
  <si>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</si>
  <si>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</si>
  <si>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</si>
  <si>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</si>
  <si>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"Об общих принципах организации местного самоуправления в Российской Федерации</t>
  </si>
  <si>
    <t>1.4.</t>
  </si>
  <si>
    <t>1.1.24.</t>
  </si>
  <si>
    <t>создание условий для массового отдыха жителей поселения и организация обустройства мест массового отдыха наснления</t>
  </si>
  <si>
    <t>1.1.26.</t>
  </si>
  <si>
    <t>формирование архивных фондов поселения</t>
  </si>
  <si>
    <t>1.1.27.</t>
  </si>
  <si>
    <t>организация сбора и вывоза бытовых отходов и мусора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</si>
  <si>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</si>
  <si>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1.1.35.</t>
  </si>
  <si>
    <t>1.1.36.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</si>
  <si>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</si>
  <si>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</si>
  <si>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</si>
  <si>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законодательством_**</t>
  </si>
  <si>
    <t xml:space="preserve">расходных обязательств Эльбанского городского поселения </t>
  </si>
  <si>
    <t>0111,1301</t>
  </si>
  <si>
    <t>0102,0103,0104,0804,0410,0113,1001</t>
  </si>
  <si>
    <t>0409,0503</t>
  </si>
  <si>
    <t>1.3.1</t>
  </si>
  <si>
    <t>Государственная регистрация актов гражданского состояния</t>
  </si>
  <si>
    <t>15.11.1997</t>
  </si>
  <si>
    <t>0304</t>
  </si>
  <si>
    <t>1.3.2</t>
  </si>
  <si>
    <t>Первичный воинский учет на территории, где отсутсвуют военные комиссариаты</t>
  </si>
  <si>
    <t>28.03.1998</t>
  </si>
  <si>
    <t>0203</t>
  </si>
  <si>
    <t>26.11.2003</t>
  </si>
  <si>
    <t>Постановление главы ЭГП "Об утверждении Положения о порядке формирования и использования средств резервного фонда Администрации ЭГП"</t>
  </si>
  <si>
    <t>22.10.2010</t>
  </si>
  <si>
    <t>22.10.2012</t>
  </si>
  <si>
    <t>25.08.2011</t>
  </si>
  <si>
    <t>10.05.2012</t>
  </si>
  <si>
    <t>присвоение наименований улицам, площадям и иным территориям проживания гражден в насеоенных пунктах, установление нумерации домов, организация освещения улиц и установка указателей и наименованием улиц и номерами домов</t>
  </si>
  <si>
    <t>01.01.2012</t>
  </si>
  <si>
    <t>Исполнитель Прилепская Анна Геннадьевна</t>
  </si>
  <si>
    <t>42-7-24</t>
  </si>
  <si>
    <t>2012-2014</t>
  </si>
  <si>
    <t>2011-2010</t>
  </si>
  <si>
    <t>10.05.2012-2017</t>
  </si>
  <si>
    <t>2012-2013</t>
  </si>
  <si>
    <t>Глава администрации ЭГП</t>
  </si>
  <si>
    <t>И.А.Гудин</t>
  </si>
  <si>
    <t>МЦП "Реализация молодежной политики на территории ЭГП на 2013-2015гг" (утв. постановлением главы ЭГП от 09.10.12 №92)</t>
  </si>
  <si>
    <t>01.01.2012    01.01.2013</t>
  </si>
  <si>
    <t>31.12.2012   31.12.2013</t>
  </si>
  <si>
    <t xml:space="preserve">ФЗ от 02.03.2007 №25-ФЗ (ред 03.12.12) "О муниципальной службе в РФ"; Закон Хабаровского края от 25.07.2007 №131 (ред. От 10.12.12) "О муниципальной службе в Хабаровском крае"; Постановление от 26.12.2011 № 79 "Об утвержд. МЦП  "Развитие муниципальной службы в администрации ЭГП на 2012-2014" </t>
  </si>
  <si>
    <t>№ 67-ФЗ (ред от 03.12.12) "Об основных гарантиях избирательных прав и права на участие в референдуме граждан РФ"; Избирательный кодекс Хабаровского края №154</t>
  </si>
  <si>
    <t>№145-ФЗ от 31.07.1998 ( ред. От 25.12.12.) "БК РФ" (ст.96.9); Постановление главы ЭГП "Об утверждении Положения о порядке формирования и использования средств резервного фонда Администрации ЭГП"</t>
  </si>
  <si>
    <t>ФЗ от 08.11.2007 №257-ФЗ (ред. От 03.12.12) "Об автомобильных дорогах и о дорожной деятельности в РФ и о внесении изменений в отдельные законодательные акты РФ" (ст.17); Решение СД от 10.05.12 № 357 "Об утвержд. МЦП "Восстановления и ремонта автомобильных дорог, дворовых территорий и подъездных дорог к дворовым территоиям ЭГП на 2012-2017г"</t>
  </si>
  <si>
    <t>Основы законодательства РФ о культуре (утв.ВС РФ 09.10.1992 №3612-1) (ред от 08.05.2010)</t>
  </si>
  <si>
    <t>№329-ФЗ от 04.12.2007 (ред. От 25.12.2012) "О физической культуре и спорте в РФ"; МЦП "Развитие и пропаганда физической культуры и спорта на 2013-2015гг" (утв.Постановлением главы от 11.10.2012 №93)</t>
  </si>
  <si>
    <t>№8-ФЗ от 12.01.1996 (ред от 28.07.2012) "О погребении и похоронном деле"</t>
  </si>
  <si>
    <t xml:space="preserve">на 2013 год </t>
  </si>
  <si>
    <t>отчетный  2012 год</t>
  </si>
  <si>
    <t>текущий год (план) 2013</t>
  </si>
  <si>
    <t>очередной 2014 год</t>
  </si>
  <si>
    <t>второй 2015 год планового периода</t>
  </si>
  <si>
    <t>третий 2016 год планового периода</t>
  </si>
  <si>
    <t>Соглашение 4 , Соглашение о предоставлении субсидии №1 (ООО "Котельная)</t>
  </si>
  <si>
    <t>Договор о муниципальном заказе на пассажирские перевозки</t>
  </si>
  <si>
    <t>№ 69-ФЗ от 21.12.1994 "О пожарной безопасности"; №123-ФЗ "Технический регламент о требованиях пожарной безопасности"</t>
  </si>
  <si>
    <t>№78-ФЗ от 29.12.1994 (ред.от 27.12.2009) "О библиотечном деле" (ст.5) МЦП Развития библиотечного обслуживания АМР 2012-2014гг, Соглашение о предоставлении субсидии на иные цели, не  связанные с фин.обеспечением выполнения МЗ</t>
  </si>
  <si>
    <t>МЦП "Обращение с твердыми бытовыми и промышленными отходами в АМР на   период до 2015г (Постановление гоавы ЭГП 14 от 12.02.13)</t>
  </si>
  <si>
    <t>МЦП "Энергосбережение и повышение энергоэффективности в бюджетной сфере на 2013-15гг" (постановление 14 от 12.02.13), МЦП энергосбережения и повышения энергетической эффективности АМР от 25.05.12 №383 ( в ред. От 08.025.13 №85)</t>
  </si>
  <si>
    <t>0106</t>
  </si>
  <si>
    <t>Полномочия ОМСУ по применению законодательства об административных правонарушениях</t>
  </si>
  <si>
    <t>№49 от 24.11.2010 закон Хабаровского края</t>
  </si>
  <si>
    <t>0104</t>
  </si>
  <si>
    <t>прочие расходы</t>
  </si>
  <si>
    <t>1.4.4</t>
  </si>
  <si>
    <t>в том числе:</t>
  </si>
  <si>
    <t>книжный фонд</t>
  </si>
  <si>
    <t>1.3.3</t>
  </si>
  <si>
    <t xml:space="preserve">№188-ФЗ от 29.12.2004 Жилищный кодекс РФ; решение СД от 25.08.11 № 280 "Об утвержд. МЦП  "Комплексного развития системы коммунальной инфраструктуры ЭГП 2011-2020"МЦП АМР "Повышение качества жилищно-коммунального обслуживания населения АМР на период до 2020 года" утв. Постановлением главы от 03.12.2013 № 1308 </t>
  </si>
  <si>
    <t>Соглашение о передаче полномочий по осуществлению внешнего муниципального финансового контроля утв. решением Совета депутатов ЭГП № 13 от 08.11.2013</t>
  </si>
  <si>
    <t xml:space="preserve">Соглашение о передаче полномочий  ЭГП по созданию, содержанию и организации деятельности аврийно-спасательных служб и (или) аварийно-спасательных ыормирований на территории ЭГП АМР от 12.11.2013г </t>
  </si>
  <si>
    <t>№53-ФЗ от 28.03.1998г "О воинской обязанности и военной службе"</t>
  </si>
  <si>
    <t>№143-ФЗ "Об актах гражданского состояния" Закон Хабаровского края от 29.09.2005г № 301 "О наделении ОМСУ полномочиями на государственную регистрацию актов гражданского состояния"</t>
  </si>
  <si>
    <t>Градостроительный кодекс Рф от 29.11.2004 №190-ФЗ (ред. От 30.12.12) , МЦП "Управление и распоряжение  муниципальным имуществом ЭГП на 2014-2016 годы" утв. Постановлением главы от 15.11.2013 №116</t>
  </si>
  <si>
    <t>Положение по управлению собственностью ЭГП АМР"утв. решением СД от 19.11.2009 №76, МЦП реконструкции и модернизации ЖКХ АМР на 2010-2020гг,МЦП "Управление и распоряжение  муниципальным имуществом ЭГП на 2014-2016 годы" утв. Постановлением главы от 15.11.2013 №116</t>
  </si>
  <si>
    <t>ФЗ от 02.03.2007 №25-ФЗ (ред 03.12.12) "О муниципальной службе в РФ"; Закон Хабаровского края от 25.07.2007 №131 (ред. От 10.12.12) "О муниципальной службе в Хабаровском крае", Положение о системе денежного содержания (оплаты труда) работников аппарата представительной и исполнительной власти ЭГП АМР, утв. Решением СД ЭГП 432 от 21.02.13, МЦП "Развитие информационно-коммуникационных технологий на территории ЭГП (электронная администрация) на 2013-2015годы" утв. Постановлением главы ЭГП от 12.02.2013 №15</t>
  </si>
  <si>
    <t>МЦП "По восстановлению уличного освещения территории ЭГП на 2013-2020гг" (утв.Постановлением главы ЭГП  от 21.11.2013 №123)</t>
  </si>
  <si>
    <t xml:space="preserve">№188-ФЗ от 29.12.2004 Жилищный кодекс РФ;  МЦП  "Комплексного развития системы коммунальной инфраструктуры ЭГП 2011-2020годы" утв. Постановлением главы ЭГП от 02.12.2013 №130 </t>
  </si>
  <si>
    <t xml:space="preserve">Постановление от 30.12.11 № 81 "Об утвержд. МЦП "Развитие и поддержка малого и среднего предпринимательства в ЭГП на 2012-2013 г."; МЦП "Развитие сельского хозяйства в ЭГП на 2014-2020 годы" утв. Постановлением главы ЭГП от 11.10.2013 №113,Постановление от 11.10.13 № 114 "Об утвержд. МЦП "Развитие и поддержка малого и среднего предпринимательства ЭГП на 2014-2020 годы" </t>
  </si>
  <si>
    <t>№ 69-ФЗ от 21.12.1994 "О пожарной безопасности"; №123-ФЗ "Технический регламент о требованиях пожарной безопасности"; МЦП "Обеспечение первичных мер пожарной безопасности на территории ЭГП на 2013-2016 годы" утв. Постановлением главы ЭГП от 21.11.2013г №121</t>
  </si>
  <si>
    <t>№35-ФЗ от 06.03.2006 "О противодействии терроризму", от 25.07.2002 №114-ФЗ "О противодействии экстремистской деятельности"МЦП "Профилактика терроризма на территории ЭГП на 2013-2016годы"(утв.Постановлением главы ЭГП от 21.11.2013 №122)</t>
  </si>
  <si>
    <t>28.09.2012    17.12.2013</t>
  </si>
  <si>
    <t>31.12.2012 31.12.2013</t>
  </si>
  <si>
    <t>№ 83-ФЗ (ред от 06.12.2011) "О внесении изменений в отдельные законодательные актыРФ в связи с совершенствованием правового положения гос( муниципальных) учреждений"; Соглашение о порядке предоставления субсидии на финансовое обеспечение выполнения муниципального задания на оказание мун.слуг (выполнение работ),МЦП "Развитие физической культуры и спорта в Амурском муниципальном района на 2014-2020 гг"</t>
  </si>
  <si>
    <t xml:space="preserve">премия культуры с края </t>
  </si>
  <si>
    <t xml:space="preserve">премия культуры с АМР по МЦП МЦП Организация отдыха в 
каникулярное время на 
территории АМР 2011-2013гг, МЦП Развитие сферы культурно-досуговой деятельности АМР в 2013-2015гг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</si>
</sst>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[$-FC19]d\ mmmm\ yyyy\ &quot;г.&quot;"/>
    <numFmt numFmtId="170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168" fontId="2" fillId="0" borderId="11" xfId="0" applyNumberFormat="1" applyFont="1" applyBorder="1" applyAlignment="1">
      <alignment horizontal="center" vertical="top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68" fontId="2" fillId="0" borderId="12" xfId="0" applyNumberFormat="1" applyFont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168" fontId="2" fillId="0" borderId="15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top" wrapText="1"/>
    </xf>
    <xf numFmtId="168" fontId="2" fillId="0" borderId="16" xfId="0" applyNumberFormat="1" applyFont="1" applyFill="1" applyBorder="1" applyAlignment="1">
      <alignment horizontal="center" vertical="top" wrapText="1"/>
    </xf>
    <xf numFmtId="168" fontId="2" fillId="0" borderId="11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168" fontId="2" fillId="0" borderId="11" xfId="0" applyNumberFormat="1" applyFont="1" applyBorder="1" applyAlignment="1">
      <alignment vertical="top" wrapText="1"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justify" wrapText="1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wrapText="1"/>
    </xf>
    <xf numFmtId="0" fontId="2" fillId="0" borderId="11" xfId="0" applyFont="1" applyBorder="1" applyAlignment="1">
      <alignment vertical="justify" wrapText="1"/>
    </xf>
    <xf numFmtId="0" fontId="2" fillId="0" borderId="11" xfId="0" applyFont="1" applyBorder="1" applyAlignment="1">
      <alignment vertical="justify"/>
    </xf>
    <xf numFmtId="0" fontId="0" fillId="0" borderId="11" xfId="0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1" fillId="0" borderId="0" xfId="0" applyFont="1" applyAlignment="1">
      <alignment vertical="justify"/>
    </xf>
    <xf numFmtId="0" fontId="2" fillId="0" borderId="18" xfId="0" applyFont="1" applyBorder="1" applyAlignment="1">
      <alignment vertical="justify" wrapText="1"/>
    </xf>
    <xf numFmtId="168" fontId="2" fillId="0" borderId="19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14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70" fontId="2" fillId="0" borderId="11" xfId="0" applyNumberFormat="1" applyFont="1" applyBorder="1" applyAlignment="1">
      <alignment horizontal="center"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wrapText="1"/>
    </xf>
    <xf numFmtId="49" fontId="2" fillId="0" borderId="20" xfId="0" applyNumberFormat="1" applyFont="1" applyBorder="1" applyAlignment="1">
      <alignment horizontal="center" vertical="top" wrapText="1"/>
    </xf>
    <xf numFmtId="168" fontId="2" fillId="0" borderId="20" xfId="0" applyNumberFormat="1" applyFont="1" applyBorder="1" applyAlignment="1">
      <alignment vertical="top" wrapText="1"/>
    </xf>
    <xf numFmtId="168" fontId="2" fillId="0" borderId="20" xfId="0" applyNumberFormat="1" applyFont="1" applyFill="1" applyBorder="1" applyAlignment="1">
      <alignment vertical="top" wrapText="1"/>
    </xf>
    <xf numFmtId="168" fontId="2" fillId="0" borderId="22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vertical="top" wrapText="1"/>
    </xf>
    <xf numFmtId="0" fontId="2" fillId="0" borderId="23" xfId="0" applyFont="1" applyBorder="1" applyAlignment="1">
      <alignment vertical="justify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zoomScale="60" zoomScalePageLayoutView="0" workbookViewId="0" topLeftCell="A64">
      <selection activeCell="C70" sqref="C70"/>
    </sheetView>
  </sheetViews>
  <sheetFormatPr defaultColWidth="9.00390625" defaultRowHeight="12.75"/>
  <cols>
    <col min="1" max="1" width="8.00390625" style="0" customWidth="1"/>
    <col min="2" max="2" width="8.75390625" style="0" customWidth="1"/>
    <col min="3" max="3" width="40.75390625" style="0" customWidth="1"/>
    <col min="4" max="4" width="38.375" style="0" customWidth="1"/>
    <col min="5" max="5" width="12.625" style="0" customWidth="1"/>
    <col min="6" max="6" width="12.875" style="0" customWidth="1"/>
    <col min="7" max="7" width="24.00390625" style="0" customWidth="1"/>
    <col min="8" max="8" width="19.625" style="0" customWidth="1"/>
    <col min="9" max="9" width="19.875" style="0" customWidth="1"/>
    <col min="10" max="10" width="17.375" style="0" customWidth="1"/>
    <col min="11" max="11" width="19.625" style="0" customWidth="1"/>
    <col min="12" max="12" width="17.125" style="0" customWidth="1"/>
    <col min="13" max="14" width="21.625" style="0" customWidth="1"/>
    <col min="15" max="15" width="8.875" style="0" customWidth="1"/>
    <col min="16" max="16" width="10.75390625" style="0" customWidth="1"/>
    <col min="17" max="17" width="5.75390625" style="0" customWidth="1"/>
  </cols>
  <sheetData>
    <row r="1" spans="1:15" ht="18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"/>
    </row>
    <row r="2" spans="1:15" ht="15" customHeight="1">
      <c r="A2" s="57" t="s">
        <v>131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1"/>
    </row>
    <row r="3" spans="1:15" ht="21" customHeight="1">
      <c r="A3" s="3"/>
      <c r="B3" s="1"/>
      <c r="C3" s="1"/>
      <c r="D3" s="1"/>
      <c r="E3" s="1"/>
      <c r="F3" s="56" t="s">
        <v>169</v>
      </c>
      <c r="G3" s="56"/>
      <c r="H3" s="56"/>
      <c r="I3" s="1"/>
      <c r="J3" s="1"/>
      <c r="K3" s="1"/>
      <c r="L3" s="1"/>
      <c r="M3" s="1"/>
      <c r="N3" s="1"/>
      <c r="O3" s="1"/>
    </row>
    <row r="4" spans="1:15" ht="12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75.75" customHeight="1">
      <c r="A5" s="59" t="s">
        <v>4</v>
      </c>
      <c r="B5" s="59" t="s">
        <v>5</v>
      </c>
      <c r="C5" s="59" t="s">
        <v>6</v>
      </c>
      <c r="D5" s="59" t="s">
        <v>73</v>
      </c>
      <c r="E5" s="59" t="s">
        <v>78</v>
      </c>
      <c r="F5" s="59" t="s">
        <v>74</v>
      </c>
      <c r="G5" s="59" t="s">
        <v>22</v>
      </c>
      <c r="H5" s="58" t="s">
        <v>1</v>
      </c>
      <c r="I5" s="58"/>
      <c r="J5" s="58"/>
      <c r="K5" s="58"/>
      <c r="L5" s="58"/>
      <c r="M5" s="58"/>
      <c r="N5" s="58" t="s">
        <v>2</v>
      </c>
      <c r="O5" s="1"/>
    </row>
    <row r="6" spans="1:15" ht="21" customHeight="1">
      <c r="A6" s="59"/>
      <c r="B6" s="59"/>
      <c r="C6" s="59"/>
      <c r="D6" s="59"/>
      <c r="E6" s="59"/>
      <c r="F6" s="59"/>
      <c r="G6" s="59"/>
      <c r="H6" s="58" t="s">
        <v>170</v>
      </c>
      <c r="I6" s="58"/>
      <c r="J6" s="58" t="s">
        <v>171</v>
      </c>
      <c r="K6" s="58" t="s">
        <v>172</v>
      </c>
      <c r="L6" s="58" t="s">
        <v>173</v>
      </c>
      <c r="M6" s="58" t="s">
        <v>174</v>
      </c>
      <c r="N6" s="58"/>
      <c r="O6" s="1"/>
    </row>
    <row r="7" spans="1:15" ht="25.5" customHeight="1">
      <c r="A7" s="59"/>
      <c r="B7" s="59"/>
      <c r="C7" s="59"/>
      <c r="D7" s="59"/>
      <c r="E7" s="59"/>
      <c r="F7" s="59"/>
      <c r="G7" s="59"/>
      <c r="H7" s="6" t="s">
        <v>7</v>
      </c>
      <c r="I7" s="6" t="s">
        <v>3</v>
      </c>
      <c r="J7" s="58"/>
      <c r="K7" s="58"/>
      <c r="L7" s="58"/>
      <c r="M7" s="58"/>
      <c r="N7" s="58"/>
      <c r="O7" s="1"/>
    </row>
    <row r="8" spans="1:15" ht="15.75">
      <c r="A8" s="5">
        <v>1</v>
      </c>
      <c r="B8" s="7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1"/>
    </row>
    <row r="9" spans="1:15" ht="111.75" customHeight="1">
      <c r="A9" s="8"/>
      <c r="B9" s="9" t="s">
        <v>34</v>
      </c>
      <c r="C9" s="13" t="s">
        <v>70</v>
      </c>
      <c r="D9" s="8"/>
      <c r="E9" s="8"/>
      <c r="F9" s="8"/>
      <c r="G9" s="8"/>
      <c r="H9" s="12">
        <f>H10+H11+H13+H15+H16+H17+H18+H19+H20+H21+H22+H23+H25+H26+H27+H28+H29+H30+H32+H36+H37+H38+H39+H40+H41+H44+H46+H64+H12+H56</f>
        <v>62994.399999999994</v>
      </c>
      <c r="I9" s="12">
        <f>I10+I11+I13+I15+I16+I17+I18+I19+I20+I21+I22+I23+I25+I26+I27+I28+I29+I30+I32+I36+I37+I38+I39+I40+I41+I44+I46+I64+I12+I56</f>
        <v>60311.399999999994</v>
      </c>
      <c r="J9" s="42">
        <f>SUM(J10:J57)</f>
        <v>99836.55483999998</v>
      </c>
      <c r="K9" s="42">
        <f>SUM(K10:K57)</f>
        <v>59973.399999999994</v>
      </c>
      <c r="L9" s="42">
        <f>SUM(L10:L57)</f>
        <v>70444.5</v>
      </c>
      <c r="M9" s="42">
        <f>SUM(M10:M57)</f>
        <v>71754.7</v>
      </c>
      <c r="N9" s="5"/>
      <c r="O9" s="1"/>
    </row>
    <row r="10" spans="1:15" ht="262.5" customHeight="1">
      <c r="A10" s="8">
        <v>156</v>
      </c>
      <c r="B10" s="10" t="s">
        <v>35</v>
      </c>
      <c r="C10" s="33" t="s">
        <v>36</v>
      </c>
      <c r="D10" s="8" t="s">
        <v>197</v>
      </c>
      <c r="E10" s="8" t="s">
        <v>150</v>
      </c>
      <c r="F10" s="8" t="s">
        <v>153</v>
      </c>
      <c r="G10" s="10" t="s">
        <v>133</v>
      </c>
      <c r="H10" s="17">
        <v>18247.2</v>
      </c>
      <c r="I10" s="17">
        <v>17823</v>
      </c>
      <c r="J10" s="18">
        <f>1296+1227+16394.5+473.4074+718+530</f>
        <v>20638.9074</v>
      </c>
      <c r="K10" s="18">
        <f>1368+1295+17225.2+200+600+600</f>
        <v>21288.2</v>
      </c>
      <c r="L10" s="18">
        <f>600+1300+1200+16381.7+205+611.9</f>
        <v>20298.600000000002</v>
      </c>
      <c r="M10" s="18">
        <f>1362+1257+17160.6+215+642.9</f>
        <v>20637.5</v>
      </c>
      <c r="N10" s="5"/>
      <c r="O10" s="1"/>
    </row>
    <row r="11" spans="1:15" ht="217.5" customHeight="1">
      <c r="A11" s="8"/>
      <c r="B11" s="10" t="s">
        <v>37</v>
      </c>
      <c r="C11" s="5" t="s">
        <v>79</v>
      </c>
      <c r="D11" s="8" t="s">
        <v>205</v>
      </c>
      <c r="E11" s="39" t="s">
        <v>160</v>
      </c>
      <c r="F11" s="39" t="s">
        <v>161</v>
      </c>
      <c r="G11" s="9"/>
      <c r="H11" s="17">
        <v>21273</v>
      </c>
      <c r="I11" s="17">
        <v>19413</v>
      </c>
      <c r="J11" s="18">
        <f>2437+200+2643.533+115.64+317+4666.536+14481.997</f>
        <v>24861.706</v>
      </c>
      <c r="K11" s="18">
        <f>12900+3800+2550+900</f>
        <v>20150</v>
      </c>
      <c r="L11" s="19">
        <f>2550+18118+900</f>
        <v>21568</v>
      </c>
      <c r="M11" s="19">
        <f>2550+20049+900</f>
        <v>23499</v>
      </c>
      <c r="N11" s="5"/>
      <c r="O11" s="1"/>
    </row>
    <row r="12" spans="1:15" ht="133.5" customHeight="1">
      <c r="A12" s="8"/>
      <c r="B12" s="10" t="s">
        <v>80</v>
      </c>
      <c r="C12" s="14" t="s">
        <v>81</v>
      </c>
      <c r="D12" s="8" t="s">
        <v>175</v>
      </c>
      <c r="E12" s="39" t="s">
        <v>203</v>
      </c>
      <c r="F12" s="43" t="s">
        <v>204</v>
      </c>
      <c r="G12" s="9" t="s">
        <v>29</v>
      </c>
      <c r="H12" s="17">
        <v>5730</v>
      </c>
      <c r="I12" s="17">
        <v>5730</v>
      </c>
      <c r="J12" s="18">
        <v>4011.6853</v>
      </c>
      <c r="K12" s="18">
        <v>0</v>
      </c>
      <c r="L12" s="19"/>
      <c r="M12" s="19"/>
      <c r="N12" s="5"/>
      <c r="O12" s="1"/>
    </row>
    <row r="13" spans="1:15" ht="205.5" customHeight="1">
      <c r="A13" s="8"/>
      <c r="B13" s="10" t="s">
        <v>39</v>
      </c>
      <c r="C13" s="15" t="s">
        <v>38</v>
      </c>
      <c r="D13" s="8" t="s">
        <v>163</v>
      </c>
      <c r="E13" s="8" t="s">
        <v>143</v>
      </c>
      <c r="F13" s="8"/>
      <c r="G13" s="9" t="s">
        <v>71</v>
      </c>
      <c r="H13" s="17">
        <v>0</v>
      </c>
      <c r="I13" s="17">
        <v>0</v>
      </c>
      <c r="J13" s="18">
        <v>490</v>
      </c>
      <c r="K13" s="18">
        <v>0</v>
      </c>
      <c r="L13" s="19">
        <v>0</v>
      </c>
      <c r="M13" s="19">
        <v>0</v>
      </c>
      <c r="N13" s="5"/>
      <c r="O13" s="1"/>
    </row>
    <row r="14" spans="1:15" ht="120.75" customHeight="1">
      <c r="A14" s="8"/>
      <c r="B14" s="10" t="s">
        <v>82</v>
      </c>
      <c r="C14" s="15" t="s">
        <v>83</v>
      </c>
      <c r="D14" s="8" t="s">
        <v>164</v>
      </c>
      <c r="E14" s="8" t="s">
        <v>145</v>
      </c>
      <c r="F14" s="8"/>
      <c r="G14" s="9"/>
      <c r="H14" s="17"/>
      <c r="I14" s="17"/>
      <c r="J14" s="18"/>
      <c r="K14" s="18">
        <v>0</v>
      </c>
      <c r="L14" s="19"/>
      <c r="M14" s="19"/>
      <c r="N14" s="4"/>
      <c r="O14" s="1"/>
    </row>
    <row r="15" spans="1:15" ht="79.5" customHeight="1">
      <c r="A15" s="8">
        <v>156</v>
      </c>
      <c r="B15" s="10" t="s">
        <v>40</v>
      </c>
      <c r="C15" s="15" t="s">
        <v>41</v>
      </c>
      <c r="D15" s="8"/>
      <c r="E15" s="8"/>
      <c r="F15" s="8"/>
      <c r="G15" s="9" t="s">
        <v>75</v>
      </c>
      <c r="H15" s="17">
        <v>0</v>
      </c>
      <c r="I15" s="17">
        <v>0</v>
      </c>
      <c r="J15" s="18"/>
      <c r="K15" s="18"/>
      <c r="L15" s="19">
        <v>0</v>
      </c>
      <c r="M15" s="19">
        <v>0</v>
      </c>
      <c r="N15" s="5"/>
      <c r="O15" s="1"/>
    </row>
    <row r="16" spans="1:15" ht="108.75" customHeight="1">
      <c r="A16" s="8"/>
      <c r="B16" s="10" t="s">
        <v>42</v>
      </c>
      <c r="C16" s="15" t="s">
        <v>84</v>
      </c>
      <c r="D16" s="8"/>
      <c r="E16" s="8"/>
      <c r="F16" s="8"/>
      <c r="G16" s="9"/>
      <c r="H16" s="17"/>
      <c r="I16" s="17"/>
      <c r="J16" s="18"/>
      <c r="K16" s="18"/>
      <c r="L16" s="19"/>
      <c r="M16" s="19"/>
      <c r="N16" s="4"/>
      <c r="O16" s="1"/>
    </row>
    <row r="17" spans="1:15" ht="75.75" customHeight="1">
      <c r="A17" s="8"/>
      <c r="B17" s="10" t="s">
        <v>44</v>
      </c>
      <c r="C17" s="15" t="s">
        <v>43</v>
      </c>
      <c r="D17" s="8" t="s">
        <v>144</v>
      </c>
      <c r="E17" s="8" t="s">
        <v>146</v>
      </c>
      <c r="F17" s="8"/>
      <c r="G17" s="9" t="s">
        <v>132</v>
      </c>
      <c r="H17" s="17">
        <v>0</v>
      </c>
      <c r="I17" s="17">
        <v>0</v>
      </c>
      <c r="J17" s="18">
        <v>0</v>
      </c>
      <c r="K17" s="18">
        <v>1920.2</v>
      </c>
      <c r="L17" s="19">
        <v>1200</v>
      </c>
      <c r="M17" s="19">
        <v>1200</v>
      </c>
      <c r="N17" s="5"/>
      <c r="O17" s="1"/>
    </row>
    <row r="18" spans="1:15" ht="43.5" customHeight="1">
      <c r="A18" s="8"/>
      <c r="B18" s="10" t="s">
        <v>45</v>
      </c>
      <c r="C18" s="15" t="s">
        <v>46</v>
      </c>
      <c r="D18" s="8"/>
      <c r="E18" s="8"/>
      <c r="F18" s="8"/>
      <c r="G18" s="9"/>
      <c r="H18" s="17"/>
      <c r="I18" s="17"/>
      <c r="J18" s="18"/>
      <c r="K18" s="18"/>
      <c r="L18" s="19"/>
      <c r="M18" s="19"/>
      <c r="N18" s="5"/>
      <c r="O18" s="1"/>
    </row>
    <row r="19" spans="1:15" ht="171.75" customHeight="1">
      <c r="A19" s="8"/>
      <c r="B19" s="10" t="s">
        <v>47</v>
      </c>
      <c r="C19" s="15" t="s">
        <v>48</v>
      </c>
      <c r="D19" s="8" t="s">
        <v>196</v>
      </c>
      <c r="E19" s="8"/>
      <c r="F19" s="8"/>
      <c r="G19" s="9" t="s">
        <v>72</v>
      </c>
      <c r="H19" s="17">
        <f>230+5850+5917</f>
        <v>11997</v>
      </c>
      <c r="I19" s="17">
        <f>214+5850+5916</f>
        <v>11980</v>
      </c>
      <c r="J19" s="18">
        <v>756.67</v>
      </c>
      <c r="K19" s="18">
        <v>250</v>
      </c>
      <c r="L19" s="19">
        <v>250</v>
      </c>
      <c r="M19" s="19">
        <v>263</v>
      </c>
      <c r="N19" s="5"/>
      <c r="O19" s="1"/>
    </row>
    <row r="20" spans="1:15" ht="192" customHeight="1">
      <c r="A20" s="5"/>
      <c r="B20" s="11" t="s">
        <v>49</v>
      </c>
      <c r="C20" s="16" t="s">
        <v>8</v>
      </c>
      <c r="D20" s="5" t="s">
        <v>190</v>
      </c>
      <c r="E20" s="5" t="s">
        <v>147</v>
      </c>
      <c r="F20" s="5" t="s">
        <v>154</v>
      </c>
      <c r="G20" s="7" t="s">
        <v>24</v>
      </c>
      <c r="H20" s="12">
        <v>0</v>
      </c>
      <c r="I20" s="12">
        <v>0</v>
      </c>
      <c r="J20" s="20">
        <f>1068+6274.761</f>
        <v>7342.761</v>
      </c>
      <c r="K20" s="20">
        <v>4200</v>
      </c>
      <c r="L20" s="21">
        <f>586+14760</f>
        <v>15346</v>
      </c>
      <c r="M20" s="21">
        <f>2125+13570</f>
        <v>15695</v>
      </c>
      <c r="N20" s="5"/>
      <c r="O20" s="1"/>
    </row>
    <row r="21" spans="1:15" ht="278.25" customHeight="1">
      <c r="A21" s="5"/>
      <c r="B21" s="7" t="s">
        <v>50</v>
      </c>
      <c r="C21" s="25" t="s">
        <v>85</v>
      </c>
      <c r="D21" s="5" t="s">
        <v>165</v>
      </c>
      <c r="E21" s="5" t="s">
        <v>148</v>
      </c>
      <c r="F21" s="5" t="s">
        <v>155</v>
      </c>
      <c r="G21" s="7" t="s">
        <v>134</v>
      </c>
      <c r="H21" s="12">
        <v>1950</v>
      </c>
      <c r="I21" s="12">
        <v>1926</v>
      </c>
      <c r="J21" s="20">
        <v>22565.82604</v>
      </c>
      <c r="K21" s="20">
        <v>5000</v>
      </c>
      <c r="L21" s="20">
        <v>4632.9</v>
      </c>
      <c r="M21" s="20">
        <v>4852.2</v>
      </c>
      <c r="N21" s="5"/>
      <c r="O21" s="1"/>
    </row>
    <row r="22" spans="1:15" ht="175.5" customHeight="1">
      <c r="A22" s="5"/>
      <c r="B22" s="5" t="s">
        <v>51</v>
      </c>
      <c r="C22" s="15" t="s">
        <v>9</v>
      </c>
      <c r="D22" s="5" t="s">
        <v>199</v>
      </c>
      <c r="E22" s="5"/>
      <c r="F22" s="5"/>
      <c r="G22" s="7" t="s">
        <v>76</v>
      </c>
      <c r="H22" s="12">
        <v>900</v>
      </c>
      <c r="I22" s="12">
        <v>826</v>
      </c>
      <c r="J22" s="20">
        <v>1341.4926</v>
      </c>
      <c r="K22" s="20">
        <v>1400</v>
      </c>
      <c r="L22" s="20">
        <v>1400</v>
      </c>
      <c r="M22" s="20">
        <v>1400</v>
      </c>
      <c r="N22" s="4"/>
      <c r="O22" s="1"/>
    </row>
    <row r="23" spans="1:15" ht="87" customHeight="1">
      <c r="A23" s="5"/>
      <c r="B23" s="5" t="s">
        <v>52</v>
      </c>
      <c r="C23" s="15" t="s">
        <v>10</v>
      </c>
      <c r="D23" s="5" t="s">
        <v>176</v>
      </c>
      <c r="E23" s="28">
        <v>40945</v>
      </c>
      <c r="F23" s="28">
        <v>41639</v>
      </c>
      <c r="G23" s="7" t="s">
        <v>26</v>
      </c>
      <c r="H23" s="12">
        <v>150</v>
      </c>
      <c r="I23" s="12">
        <v>150</v>
      </c>
      <c r="J23" s="20">
        <v>150</v>
      </c>
      <c r="K23" s="20">
        <v>150</v>
      </c>
      <c r="L23" s="20">
        <v>150</v>
      </c>
      <c r="M23" s="20">
        <v>157</v>
      </c>
      <c r="N23" s="4"/>
      <c r="O23" s="1"/>
    </row>
    <row r="24" spans="1:15" ht="133.5" customHeight="1">
      <c r="A24" s="5"/>
      <c r="B24" s="5" t="s">
        <v>86</v>
      </c>
      <c r="C24" s="15" t="s">
        <v>87</v>
      </c>
      <c r="D24" s="5" t="s">
        <v>202</v>
      </c>
      <c r="E24" s="28">
        <v>41275</v>
      </c>
      <c r="F24" s="28">
        <v>42735</v>
      </c>
      <c r="G24" s="7"/>
      <c r="H24" s="12"/>
      <c r="I24" s="12"/>
      <c r="J24" s="20">
        <v>10</v>
      </c>
      <c r="K24" s="20">
        <v>15</v>
      </c>
      <c r="L24" s="20">
        <v>15</v>
      </c>
      <c r="M24" s="36">
        <v>16</v>
      </c>
      <c r="N24" s="5"/>
      <c r="O24" s="1"/>
    </row>
    <row r="25" spans="1:15" ht="72" customHeight="1">
      <c r="A25" s="5"/>
      <c r="B25" s="5" t="s">
        <v>53</v>
      </c>
      <c r="C25" s="15" t="s">
        <v>11</v>
      </c>
      <c r="D25" s="41" t="s">
        <v>177</v>
      </c>
      <c r="E25" s="28">
        <v>41275</v>
      </c>
      <c r="F25" s="28">
        <v>42735</v>
      </c>
      <c r="G25" s="7" t="s">
        <v>27</v>
      </c>
      <c r="H25" s="12">
        <v>61</v>
      </c>
      <c r="I25" s="12">
        <v>60</v>
      </c>
      <c r="J25" s="20">
        <v>0</v>
      </c>
      <c r="K25" s="20">
        <v>0</v>
      </c>
      <c r="L25" s="20"/>
      <c r="M25" s="36">
        <v>0</v>
      </c>
      <c r="N25" s="5"/>
      <c r="O25" s="1"/>
    </row>
    <row r="26" spans="1:15" ht="129" customHeight="1">
      <c r="A26" s="5"/>
      <c r="B26" s="5" t="s">
        <v>54</v>
      </c>
      <c r="C26" s="15" t="s">
        <v>12</v>
      </c>
      <c r="D26" s="41" t="s">
        <v>201</v>
      </c>
      <c r="E26" s="5"/>
      <c r="F26" s="5"/>
      <c r="G26" s="7" t="s">
        <v>28</v>
      </c>
      <c r="H26" s="12">
        <v>0</v>
      </c>
      <c r="I26" s="12">
        <v>0</v>
      </c>
      <c r="J26" s="20">
        <v>1442</v>
      </c>
      <c r="K26" s="20">
        <v>50</v>
      </c>
      <c r="L26" s="20">
        <v>50</v>
      </c>
      <c r="M26" s="36">
        <v>53</v>
      </c>
      <c r="N26" s="5"/>
      <c r="O26" s="1"/>
    </row>
    <row r="27" spans="1:15" ht="65.25" customHeight="1">
      <c r="A27" s="5"/>
      <c r="B27" s="5" t="s">
        <v>55</v>
      </c>
      <c r="C27" s="15" t="s">
        <v>13</v>
      </c>
      <c r="D27" s="5"/>
      <c r="E27" s="5"/>
      <c r="F27" s="5"/>
      <c r="G27" s="7" t="s">
        <v>29</v>
      </c>
      <c r="H27" s="12">
        <v>0</v>
      </c>
      <c r="I27" s="12">
        <v>0</v>
      </c>
      <c r="J27" s="20">
        <v>0</v>
      </c>
      <c r="K27" s="20">
        <v>0</v>
      </c>
      <c r="L27" s="20">
        <v>0</v>
      </c>
      <c r="M27" s="36">
        <v>0</v>
      </c>
      <c r="N27" s="5"/>
      <c r="O27" s="1"/>
    </row>
    <row r="28" spans="1:15" ht="132" customHeight="1">
      <c r="A28" s="5"/>
      <c r="B28" s="5" t="s">
        <v>56</v>
      </c>
      <c r="C28" s="15" t="s">
        <v>14</v>
      </c>
      <c r="D28" s="5" t="s">
        <v>178</v>
      </c>
      <c r="E28" s="28">
        <v>41407</v>
      </c>
      <c r="F28" s="28">
        <v>41639</v>
      </c>
      <c r="G28" s="7" t="s">
        <v>30</v>
      </c>
      <c r="H28" s="12">
        <v>44.2</v>
      </c>
      <c r="I28" s="12">
        <v>44.2</v>
      </c>
      <c r="J28" s="20">
        <v>15</v>
      </c>
      <c r="K28" s="20">
        <v>0</v>
      </c>
      <c r="L28" s="20">
        <v>0</v>
      </c>
      <c r="M28" s="36">
        <v>0</v>
      </c>
      <c r="N28" s="5"/>
      <c r="O28" s="1"/>
    </row>
    <row r="29" spans="1:15" ht="69.75" customHeight="1">
      <c r="A29" s="5"/>
      <c r="B29" s="5" t="s">
        <v>57</v>
      </c>
      <c r="C29" s="15" t="s">
        <v>15</v>
      </c>
      <c r="D29" s="5" t="s">
        <v>166</v>
      </c>
      <c r="E29" s="5"/>
      <c r="F29" s="5"/>
      <c r="G29" s="7" t="s">
        <v>30</v>
      </c>
      <c r="H29" s="12">
        <v>100</v>
      </c>
      <c r="I29" s="12">
        <v>100</v>
      </c>
      <c r="J29" s="20">
        <v>100</v>
      </c>
      <c r="K29" s="20">
        <v>100</v>
      </c>
      <c r="L29" s="20">
        <v>103</v>
      </c>
      <c r="M29" s="36">
        <v>108</v>
      </c>
      <c r="N29" s="5"/>
      <c r="O29" s="1"/>
    </row>
    <row r="30" spans="1:15" ht="131.25" customHeight="1">
      <c r="A30" s="5"/>
      <c r="B30" s="5" t="s">
        <v>58</v>
      </c>
      <c r="C30" s="15" t="s">
        <v>16</v>
      </c>
      <c r="D30" s="5"/>
      <c r="E30" s="5"/>
      <c r="F30" s="5"/>
      <c r="G30" s="7" t="s">
        <v>30</v>
      </c>
      <c r="H30" s="12">
        <v>0</v>
      </c>
      <c r="I30" s="12">
        <v>0</v>
      </c>
      <c r="J30" s="20">
        <v>0</v>
      </c>
      <c r="K30" s="20">
        <v>0</v>
      </c>
      <c r="L30" s="20">
        <v>0</v>
      </c>
      <c r="M30" s="36">
        <v>0</v>
      </c>
      <c r="N30" s="5"/>
      <c r="O30" s="1"/>
    </row>
    <row r="31" spans="1:15" ht="91.5" customHeight="1">
      <c r="A31" s="5"/>
      <c r="B31" s="5" t="s">
        <v>88</v>
      </c>
      <c r="C31" s="15" t="s">
        <v>89</v>
      </c>
      <c r="D31" s="5"/>
      <c r="E31" s="5"/>
      <c r="F31" s="5"/>
      <c r="G31" s="7"/>
      <c r="H31" s="12"/>
      <c r="I31" s="12"/>
      <c r="J31" s="20"/>
      <c r="K31" s="20"/>
      <c r="L31" s="20"/>
      <c r="M31" s="36"/>
      <c r="N31" s="5"/>
      <c r="O31" s="1"/>
    </row>
    <row r="32" spans="1:15" ht="112.5" customHeight="1">
      <c r="A32" s="5"/>
      <c r="B32" s="5" t="s">
        <v>59</v>
      </c>
      <c r="C32" s="15" t="s">
        <v>17</v>
      </c>
      <c r="D32" s="5" t="s">
        <v>167</v>
      </c>
      <c r="E32" s="28">
        <v>41275</v>
      </c>
      <c r="F32" s="28">
        <v>42369</v>
      </c>
      <c r="G32" s="7" t="s">
        <v>77</v>
      </c>
      <c r="H32" s="12">
        <v>90</v>
      </c>
      <c r="I32" s="12">
        <v>90</v>
      </c>
      <c r="J32" s="20">
        <v>218</v>
      </c>
      <c r="K32" s="20">
        <v>200</v>
      </c>
      <c r="L32" s="20">
        <v>205</v>
      </c>
      <c r="M32" s="36">
        <v>215</v>
      </c>
      <c r="N32" s="5"/>
      <c r="O32" s="1"/>
    </row>
    <row r="33" spans="1:15" ht="42" customHeight="1">
      <c r="A33" s="5"/>
      <c r="B33" s="5" t="s">
        <v>118</v>
      </c>
      <c r="C33" s="15" t="s">
        <v>119</v>
      </c>
      <c r="D33" s="5"/>
      <c r="E33" s="5"/>
      <c r="F33" s="5"/>
      <c r="G33" s="7"/>
      <c r="H33" s="12"/>
      <c r="I33" s="12"/>
      <c r="J33" s="20"/>
      <c r="K33" s="20"/>
      <c r="L33" s="20"/>
      <c r="M33" s="36"/>
      <c r="N33" s="5"/>
      <c r="O33" s="1"/>
    </row>
    <row r="34" spans="1:15" ht="33.75" customHeight="1">
      <c r="A34" s="5"/>
      <c r="B34" s="28" t="s">
        <v>120</v>
      </c>
      <c r="C34" s="15" t="s">
        <v>121</v>
      </c>
      <c r="D34" s="5"/>
      <c r="E34" s="5"/>
      <c r="F34" s="5"/>
      <c r="G34" s="7"/>
      <c r="H34" s="12"/>
      <c r="I34" s="12"/>
      <c r="J34" s="20"/>
      <c r="K34" s="20"/>
      <c r="L34" s="20"/>
      <c r="M34" s="36"/>
      <c r="N34" s="5"/>
      <c r="O34" s="1"/>
    </row>
    <row r="35" spans="1:15" ht="94.5" customHeight="1">
      <c r="A35" s="5"/>
      <c r="B35" s="5" t="s">
        <v>122</v>
      </c>
      <c r="C35" s="15" t="s">
        <v>123</v>
      </c>
      <c r="D35" s="5" t="s">
        <v>179</v>
      </c>
      <c r="E35" s="5"/>
      <c r="F35" s="5"/>
      <c r="G35" s="7"/>
      <c r="H35" s="12"/>
      <c r="I35" s="12"/>
      <c r="J35" s="20">
        <v>9737.98</v>
      </c>
      <c r="K35" s="20"/>
      <c r="L35" s="20"/>
      <c r="M35" s="36"/>
      <c r="N35" s="5"/>
      <c r="O35" s="1"/>
    </row>
    <row r="36" spans="1:15" ht="409.5" customHeight="1">
      <c r="A36" s="5"/>
      <c r="B36" s="5" t="s">
        <v>60</v>
      </c>
      <c r="C36" s="34" t="s">
        <v>124</v>
      </c>
      <c r="D36" s="5"/>
      <c r="E36" s="5"/>
      <c r="F36" s="5"/>
      <c r="G36" s="7" t="s">
        <v>25</v>
      </c>
      <c r="H36" s="12">
        <f>450+200</f>
        <v>650</v>
      </c>
      <c r="I36" s="12">
        <f>351.5+178</f>
        <v>529.5</v>
      </c>
      <c r="J36" s="20">
        <f>156+343.107</f>
        <v>499.107</v>
      </c>
      <c r="K36" s="20">
        <f>200+700</f>
        <v>900</v>
      </c>
      <c r="L36" s="20">
        <f>205+717</f>
        <v>922</v>
      </c>
      <c r="M36" s="36">
        <f>215+753</f>
        <v>968</v>
      </c>
      <c r="N36" s="5"/>
      <c r="O36" s="1"/>
    </row>
    <row r="37" spans="1:15" ht="318" customHeight="1">
      <c r="A37" s="5"/>
      <c r="B37" s="5" t="s">
        <v>61</v>
      </c>
      <c r="C37" s="15" t="s">
        <v>90</v>
      </c>
      <c r="D37" s="5" t="s">
        <v>195</v>
      </c>
      <c r="E37" s="5"/>
      <c r="F37" s="5"/>
      <c r="G37" s="7" t="s">
        <v>31</v>
      </c>
      <c r="H37" s="12">
        <v>400</v>
      </c>
      <c r="I37" s="12">
        <v>300</v>
      </c>
      <c r="J37" s="20">
        <v>290</v>
      </c>
      <c r="K37" s="20">
        <v>250</v>
      </c>
      <c r="L37" s="20">
        <v>256</v>
      </c>
      <c r="M37" s="36">
        <v>269</v>
      </c>
      <c r="N37" s="5"/>
      <c r="O37" s="1"/>
    </row>
    <row r="38" spans="1:15" ht="119.25" customHeight="1">
      <c r="A38" s="5"/>
      <c r="B38" s="5" t="s">
        <v>62</v>
      </c>
      <c r="C38" s="15" t="s">
        <v>149</v>
      </c>
      <c r="D38" s="5" t="s">
        <v>198</v>
      </c>
      <c r="E38" s="28">
        <v>41275</v>
      </c>
      <c r="F38" s="28">
        <v>44196</v>
      </c>
      <c r="G38" s="7" t="s">
        <v>25</v>
      </c>
      <c r="H38" s="20">
        <v>1094</v>
      </c>
      <c r="I38" s="20">
        <v>1034.5</v>
      </c>
      <c r="J38" s="20">
        <v>1622</v>
      </c>
      <c r="K38" s="20">
        <v>2000</v>
      </c>
      <c r="L38" s="20">
        <v>2050</v>
      </c>
      <c r="M38" s="36">
        <v>2153</v>
      </c>
      <c r="N38" s="5"/>
      <c r="O38" s="1"/>
    </row>
    <row r="39" spans="1:15" ht="48" customHeight="1">
      <c r="A39" s="5"/>
      <c r="B39" s="5" t="s">
        <v>63</v>
      </c>
      <c r="C39" s="15" t="s">
        <v>18</v>
      </c>
      <c r="D39" s="5" t="s">
        <v>168</v>
      </c>
      <c r="E39" s="5"/>
      <c r="F39" s="5"/>
      <c r="G39" s="7" t="s">
        <v>32</v>
      </c>
      <c r="H39" s="12">
        <v>100</v>
      </c>
      <c r="I39" s="12">
        <v>98</v>
      </c>
      <c r="J39" s="20">
        <v>100</v>
      </c>
      <c r="K39" s="20">
        <v>100</v>
      </c>
      <c r="L39" s="20">
        <v>103</v>
      </c>
      <c r="M39" s="36">
        <v>108</v>
      </c>
      <c r="N39" s="5"/>
      <c r="O39" s="1"/>
    </row>
    <row r="40" spans="1:15" ht="83.25" customHeight="1">
      <c r="A40" s="5"/>
      <c r="B40" s="5" t="s">
        <v>64</v>
      </c>
      <c r="C40" s="15" t="s">
        <v>65</v>
      </c>
      <c r="D40" s="5"/>
      <c r="E40" s="5"/>
      <c r="F40" s="5"/>
      <c r="G40" s="7"/>
      <c r="H40" s="12"/>
      <c r="I40" s="12"/>
      <c r="J40" s="20"/>
      <c r="K40" s="20"/>
      <c r="L40" s="20"/>
      <c r="M40" s="36"/>
      <c r="N40" s="5"/>
      <c r="O40" s="1"/>
    </row>
    <row r="41" spans="1:15" ht="73.5" customHeight="1">
      <c r="A41" s="5"/>
      <c r="B41" s="5" t="s">
        <v>66</v>
      </c>
      <c r="C41" s="15" t="s">
        <v>19</v>
      </c>
      <c r="D41" s="5"/>
      <c r="E41" s="5"/>
      <c r="F41" s="5"/>
      <c r="G41" s="7"/>
      <c r="H41" s="12"/>
      <c r="I41" s="12"/>
      <c r="J41" s="20"/>
      <c r="K41" s="20"/>
      <c r="L41" s="20"/>
      <c r="M41" s="36"/>
      <c r="N41" s="5"/>
      <c r="O41" s="1"/>
    </row>
    <row r="42" spans="1:15" ht="66.75" customHeight="1">
      <c r="A42" s="5"/>
      <c r="B42" s="5" t="s">
        <v>125</v>
      </c>
      <c r="C42" s="35" t="s">
        <v>127</v>
      </c>
      <c r="D42" s="5"/>
      <c r="E42" s="5"/>
      <c r="F42" s="5"/>
      <c r="G42" s="7"/>
      <c r="H42" s="12"/>
      <c r="I42" s="12"/>
      <c r="J42" s="20"/>
      <c r="K42" s="20"/>
      <c r="L42" s="20"/>
      <c r="M42" s="36"/>
      <c r="N42" s="5"/>
      <c r="O42" s="1"/>
    </row>
    <row r="43" spans="1:15" ht="138.75" customHeight="1">
      <c r="A43" s="5"/>
      <c r="B43" s="5" t="s">
        <v>126</v>
      </c>
      <c r="C43" s="27" t="s">
        <v>128</v>
      </c>
      <c r="D43" s="5"/>
      <c r="E43" s="5"/>
      <c r="F43" s="5"/>
      <c r="G43" s="7"/>
      <c r="H43" s="12"/>
      <c r="I43" s="12"/>
      <c r="J43" s="20"/>
      <c r="K43" s="20"/>
      <c r="L43" s="20"/>
      <c r="M43" s="36"/>
      <c r="N43" s="5"/>
      <c r="O43" s="1"/>
    </row>
    <row r="44" spans="1:15" ht="213" customHeight="1">
      <c r="A44" s="5"/>
      <c r="B44" s="5" t="s">
        <v>67</v>
      </c>
      <c r="C44" s="15" t="s">
        <v>20</v>
      </c>
      <c r="D44" s="5" t="s">
        <v>200</v>
      </c>
      <c r="E44" s="5" t="s">
        <v>150</v>
      </c>
      <c r="F44" s="5" t="s">
        <v>156</v>
      </c>
      <c r="G44" s="7" t="s">
        <v>33</v>
      </c>
      <c r="H44" s="12">
        <v>10</v>
      </c>
      <c r="I44" s="12">
        <v>10</v>
      </c>
      <c r="J44" s="20">
        <f>42.048+15</f>
        <v>57.048</v>
      </c>
      <c r="K44" s="20">
        <f>15+15</f>
        <v>30</v>
      </c>
      <c r="L44" s="20">
        <f>15+15</f>
        <v>30</v>
      </c>
      <c r="M44" s="36">
        <f>16+16</f>
        <v>32</v>
      </c>
      <c r="N44" s="5"/>
      <c r="O44" s="1"/>
    </row>
    <row r="45" spans="1:15" ht="98.25" customHeight="1">
      <c r="A45" s="5"/>
      <c r="B45" s="5" t="s">
        <v>129</v>
      </c>
      <c r="C45" s="27" t="s">
        <v>130</v>
      </c>
      <c r="D45" s="5"/>
      <c r="E45" s="5"/>
      <c r="F45" s="5"/>
      <c r="G45" s="7"/>
      <c r="H45" s="12"/>
      <c r="I45" s="12"/>
      <c r="J45" s="20"/>
      <c r="K45" s="20"/>
      <c r="L45" s="20"/>
      <c r="M45" s="36"/>
      <c r="N45" s="5"/>
      <c r="O45" s="1"/>
    </row>
    <row r="46" spans="1:15" ht="77.25" customHeight="1">
      <c r="A46" s="5"/>
      <c r="B46" s="5" t="s">
        <v>68</v>
      </c>
      <c r="C46" s="15" t="s">
        <v>21</v>
      </c>
      <c r="D46" s="5" t="s">
        <v>159</v>
      </c>
      <c r="E46" s="5"/>
      <c r="F46" s="5"/>
      <c r="G46" s="7" t="s">
        <v>23</v>
      </c>
      <c r="H46" s="12">
        <v>100</v>
      </c>
      <c r="I46" s="12">
        <v>100</v>
      </c>
      <c r="J46" s="20">
        <v>120</v>
      </c>
      <c r="K46" s="20">
        <v>120</v>
      </c>
      <c r="L46" s="20">
        <v>123</v>
      </c>
      <c r="M46" s="36">
        <v>129</v>
      </c>
      <c r="N46" s="5"/>
      <c r="O46" s="1"/>
    </row>
    <row r="47" spans="1:15" ht="109.5" customHeight="1">
      <c r="A47" s="5"/>
      <c r="B47" s="5" t="s">
        <v>91</v>
      </c>
      <c r="C47" s="27" t="s">
        <v>92</v>
      </c>
      <c r="D47" s="5"/>
      <c r="E47" s="5"/>
      <c r="F47" s="5"/>
      <c r="G47" s="7"/>
      <c r="H47" s="12"/>
      <c r="I47" s="12"/>
      <c r="J47" s="20"/>
      <c r="K47" s="20"/>
      <c r="L47" s="20"/>
      <c r="M47" s="36"/>
      <c r="N47" s="5"/>
      <c r="O47" s="1"/>
    </row>
    <row r="48" spans="1:15" ht="36.75" customHeight="1">
      <c r="A48" s="5"/>
      <c r="B48" s="5" t="s">
        <v>94</v>
      </c>
      <c r="C48" s="30" t="s">
        <v>93</v>
      </c>
      <c r="D48" s="5"/>
      <c r="E48" s="5"/>
      <c r="F48" s="5"/>
      <c r="G48" s="7"/>
      <c r="H48" s="12"/>
      <c r="I48" s="12"/>
      <c r="J48" s="20"/>
      <c r="K48" s="20"/>
      <c r="L48" s="20"/>
      <c r="M48" s="36"/>
      <c r="N48" s="5"/>
      <c r="O48" s="1"/>
    </row>
    <row r="49" spans="1:15" ht="68.25" customHeight="1">
      <c r="A49" s="5"/>
      <c r="B49" s="5" t="s">
        <v>95</v>
      </c>
      <c r="C49" s="30" t="s">
        <v>101</v>
      </c>
      <c r="D49" s="5"/>
      <c r="E49" s="5"/>
      <c r="F49" s="5"/>
      <c r="G49" s="7"/>
      <c r="H49" s="12"/>
      <c r="I49" s="12"/>
      <c r="J49" s="20"/>
      <c r="K49" s="20"/>
      <c r="L49" s="20"/>
      <c r="M49" s="36"/>
      <c r="N49" s="5"/>
      <c r="O49" s="1"/>
    </row>
    <row r="50" spans="1:15" ht="84" customHeight="1">
      <c r="A50" s="5"/>
      <c r="B50" s="7" t="s">
        <v>96</v>
      </c>
      <c r="C50" s="30" t="s">
        <v>102</v>
      </c>
      <c r="D50" s="5"/>
      <c r="E50" s="5"/>
      <c r="F50" s="5"/>
      <c r="G50" s="7"/>
      <c r="H50" s="12"/>
      <c r="I50" s="12"/>
      <c r="J50" s="20">
        <v>0</v>
      </c>
      <c r="K50" s="20"/>
      <c r="L50" s="20"/>
      <c r="M50" s="36"/>
      <c r="N50" s="5"/>
      <c r="O50" s="1"/>
    </row>
    <row r="51" spans="1:15" ht="43.5" customHeight="1">
      <c r="A51" s="5"/>
      <c r="B51" s="7" t="s">
        <v>97</v>
      </c>
      <c r="C51" s="30" t="s">
        <v>103</v>
      </c>
      <c r="D51" s="5"/>
      <c r="E51" s="5"/>
      <c r="F51" s="5"/>
      <c r="G51" s="7"/>
      <c r="H51" s="12"/>
      <c r="I51" s="12"/>
      <c r="J51" s="20"/>
      <c r="K51" s="20"/>
      <c r="L51" s="20"/>
      <c r="M51" s="36"/>
      <c r="N51" s="5"/>
      <c r="O51" s="1"/>
    </row>
    <row r="52" spans="1:15" ht="49.5" customHeight="1">
      <c r="A52" s="5"/>
      <c r="B52" s="7" t="s">
        <v>98</v>
      </c>
      <c r="C52" s="31" t="s">
        <v>104</v>
      </c>
      <c r="D52" s="5"/>
      <c r="E52" s="5"/>
      <c r="F52" s="5"/>
      <c r="G52" s="7"/>
      <c r="H52" s="12"/>
      <c r="I52" s="12"/>
      <c r="J52" s="20"/>
      <c r="K52" s="20"/>
      <c r="L52" s="20"/>
      <c r="M52" s="36"/>
      <c r="N52" s="5"/>
      <c r="O52" s="1"/>
    </row>
    <row r="53" spans="1:15" ht="76.5" customHeight="1">
      <c r="A53" s="5"/>
      <c r="B53" s="5" t="s">
        <v>99</v>
      </c>
      <c r="C53" s="30" t="s">
        <v>105</v>
      </c>
      <c r="D53" s="5"/>
      <c r="E53" s="5"/>
      <c r="F53" s="5"/>
      <c r="G53" s="7"/>
      <c r="H53" s="12"/>
      <c r="I53" s="12"/>
      <c r="J53" s="20"/>
      <c r="K53" s="20"/>
      <c r="L53" s="20"/>
      <c r="M53" s="36"/>
      <c r="N53" s="5"/>
      <c r="O53" s="1"/>
    </row>
    <row r="54" spans="1:15" ht="48.75" customHeight="1">
      <c r="A54" s="5"/>
      <c r="B54" s="5" t="s">
        <v>100</v>
      </c>
      <c r="C54" s="30" t="s">
        <v>106</v>
      </c>
      <c r="D54" s="5"/>
      <c r="E54" s="5"/>
      <c r="F54" s="5"/>
      <c r="G54" s="7"/>
      <c r="H54" s="12"/>
      <c r="I54" s="12"/>
      <c r="J54" s="20">
        <v>0</v>
      </c>
      <c r="K54" s="20"/>
      <c r="L54" s="20"/>
      <c r="M54" s="36"/>
      <c r="N54" s="5"/>
      <c r="O54" s="1"/>
    </row>
    <row r="55" spans="1:15" ht="54" customHeight="1">
      <c r="A55" s="5"/>
      <c r="B55" s="5" t="s">
        <v>107</v>
      </c>
      <c r="C55" s="30" t="s">
        <v>108</v>
      </c>
      <c r="D55" s="5"/>
      <c r="E55" s="5"/>
      <c r="F55" s="5"/>
      <c r="G55" s="7"/>
      <c r="H55" s="12"/>
      <c r="I55" s="12"/>
      <c r="J55" s="20"/>
      <c r="K55" s="20"/>
      <c r="L55" s="20"/>
      <c r="M55" s="36"/>
      <c r="N55" s="5"/>
      <c r="O55" s="1"/>
    </row>
    <row r="56" spans="1:15" ht="165" customHeight="1">
      <c r="A56" s="5"/>
      <c r="B56" s="5" t="s">
        <v>109</v>
      </c>
      <c r="C56" s="30" t="s">
        <v>111</v>
      </c>
      <c r="D56" s="40" t="s">
        <v>162</v>
      </c>
      <c r="E56" s="5" t="s">
        <v>150</v>
      </c>
      <c r="F56" s="5" t="s">
        <v>153</v>
      </c>
      <c r="G56" s="7"/>
      <c r="H56" s="12">
        <v>98</v>
      </c>
      <c r="I56" s="12">
        <v>97.2</v>
      </c>
      <c r="J56" s="20">
        <v>110</v>
      </c>
      <c r="K56" s="20">
        <v>150</v>
      </c>
      <c r="L56" s="20">
        <v>0</v>
      </c>
      <c r="M56" s="36">
        <v>0</v>
      </c>
      <c r="N56" s="5"/>
      <c r="O56" s="1"/>
    </row>
    <row r="57" spans="1:15" ht="154.5" customHeight="1">
      <c r="A57" s="5"/>
      <c r="B57" s="5" t="s">
        <v>110</v>
      </c>
      <c r="C57" s="30" t="s">
        <v>112</v>
      </c>
      <c r="D57" s="5" t="s">
        <v>180</v>
      </c>
      <c r="E57" s="5"/>
      <c r="F57" s="5"/>
      <c r="G57" s="7"/>
      <c r="H57" s="12"/>
      <c r="I57" s="12"/>
      <c r="J57" s="20">
        <f>852.7+42+97.225+2364.4465</f>
        <v>3356.3715</v>
      </c>
      <c r="K57" s="20">
        <f>1700</f>
        <v>1700</v>
      </c>
      <c r="L57" s="20">
        <v>1742</v>
      </c>
      <c r="M57" s="36">
        <v>0</v>
      </c>
      <c r="N57" s="5"/>
      <c r="O57" s="1"/>
    </row>
    <row r="58" spans="1:15" ht="151.5" customHeight="1">
      <c r="A58" s="6"/>
      <c r="B58" s="6" t="s">
        <v>69</v>
      </c>
      <c r="C58" s="27" t="s">
        <v>113</v>
      </c>
      <c r="D58" s="5" t="s">
        <v>191</v>
      </c>
      <c r="E58" s="28">
        <v>41325</v>
      </c>
      <c r="F58" s="28">
        <v>41639</v>
      </c>
      <c r="G58" s="7" t="s">
        <v>181</v>
      </c>
      <c r="H58" s="12"/>
      <c r="I58" s="12"/>
      <c r="J58" s="20">
        <v>20.4</v>
      </c>
      <c r="K58" s="20">
        <v>44.5</v>
      </c>
      <c r="L58" s="20">
        <v>44.5</v>
      </c>
      <c r="M58" s="36">
        <v>44.5</v>
      </c>
      <c r="N58" s="5"/>
      <c r="O58" s="1"/>
    </row>
    <row r="59" spans="1:15" ht="123.75" customHeight="1" thickBot="1">
      <c r="A59" s="6"/>
      <c r="B59" s="6"/>
      <c r="C59" s="54"/>
      <c r="D59" s="5" t="s">
        <v>192</v>
      </c>
      <c r="E59" s="28"/>
      <c r="F59" s="28"/>
      <c r="G59" s="7" t="s">
        <v>27</v>
      </c>
      <c r="H59" s="12"/>
      <c r="I59" s="12"/>
      <c r="J59" s="20"/>
      <c r="K59" s="20">
        <v>80</v>
      </c>
      <c r="L59" s="20">
        <v>0</v>
      </c>
      <c r="M59" s="36">
        <v>0</v>
      </c>
      <c r="N59" s="5"/>
      <c r="O59" s="1"/>
    </row>
    <row r="60" spans="1:15" ht="84" customHeight="1" thickBot="1">
      <c r="A60" s="6"/>
      <c r="B60" s="6" t="s">
        <v>114</v>
      </c>
      <c r="C60" s="29" t="s">
        <v>115</v>
      </c>
      <c r="D60" s="5"/>
      <c r="E60" s="5"/>
      <c r="F60" s="5"/>
      <c r="G60" s="7"/>
      <c r="H60" s="12">
        <f>H61+H62</f>
        <v>1501.1999999999998</v>
      </c>
      <c r="I60" s="12">
        <f>I61+I62</f>
        <v>1501.1999999999998</v>
      </c>
      <c r="J60" s="12">
        <f>J61+J62+J63</f>
        <v>1229.3600000000001</v>
      </c>
      <c r="K60" s="12">
        <f>K61+K62+K63</f>
        <v>1380.0400000000002</v>
      </c>
      <c r="L60" s="12">
        <f>L61+L62+L63</f>
        <v>1383.14</v>
      </c>
      <c r="M60" s="12">
        <f>M61+M62+M63</f>
        <v>1383.14</v>
      </c>
      <c r="N60" s="5"/>
      <c r="O60" s="1"/>
    </row>
    <row r="61" spans="1:15" ht="100.5" customHeight="1" thickBot="1">
      <c r="A61" s="6"/>
      <c r="B61" s="6" t="s">
        <v>135</v>
      </c>
      <c r="C61" s="29" t="s">
        <v>136</v>
      </c>
      <c r="D61" s="5" t="s">
        <v>194</v>
      </c>
      <c r="E61" s="5" t="s">
        <v>137</v>
      </c>
      <c r="F61" s="5"/>
      <c r="G61" s="7" t="s">
        <v>138</v>
      </c>
      <c r="H61" s="12">
        <v>513.3</v>
      </c>
      <c r="I61" s="12">
        <v>513.3</v>
      </c>
      <c r="J61" s="20">
        <v>375.7</v>
      </c>
      <c r="K61" s="20">
        <v>314.64</v>
      </c>
      <c r="L61" s="20">
        <v>314.64</v>
      </c>
      <c r="M61" s="36">
        <v>314.64</v>
      </c>
      <c r="N61" s="5"/>
      <c r="O61" s="1"/>
    </row>
    <row r="62" spans="1:15" ht="60.75" customHeight="1" thickBot="1">
      <c r="A62" s="6"/>
      <c r="B62" s="6" t="s">
        <v>139</v>
      </c>
      <c r="C62" s="29" t="s">
        <v>140</v>
      </c>
      <c r="D62" s="5" t="s">
        <v>193</v>
      </c>
      <c r="E62" s="5" t="s">
        <v>141</v>
      </c>
      <c r="F62" s="5"/>
      <c r="G62" s="7" t="s">
        <v>142</v>
      </c>
      <c r="H62" s="12">
        <v>987.9</v>
      </c>
      <c r="I62" s="12">
        <v>987.9</v>
      </c>
      <c r="J62" s="20">
        <v>852.7</v>
      </c>
      <c r="K62" s="20">
        <v>1063.2</v>
      </c>
      <c r="L62" s="20">
        <v>1066.3</v>
      </c>
      <c r="M62" s="36">
        <v>1066.3</v>
      </c>
      <c r="N62" s="5"/>
      <c r="O62" s="1"/>
    </row>
    <row r="63" spans="1:15" ht="60.75" customHeight="1" thickBot="1">
      <c r="A63" s="6"/>
      <c r="B63" s="53" t="s">
        <v>189</v>
      </c>
      <c r="C63" s="29" t="s">
        <v>182</v>
      </c>
      <c r="D63" s="5" t="s">
        <v>183</v>
      </c>
      <c r="E63" s="28">
        <v>40506</v>
      </c>
      <c r="F63" s="5"/>
      <c r="G63" s="7" t="s">
        <v>184</v>
      </c>
      <c r="H63" s="12">
        <v>0</v>
      </c>
      <c r="I63" s="12">
        <v>0</v>
      </c>
      <c r="J63" s="20">
        <v>0.96</v>
      </c>
      <c r="K63" s="20">
        <v>2.2</v>
      </c>
      <c r="L63" s="20">
        <v>2.2</v>
      </c>
      <c r="M63" s="36">
        <v>2.2</v>
      </c>
      <c r="N63" s="5"/>
      <c r="O63" s="1"/>
    </row>
    <row r="64" spans="1:15" ht="62.25" customHeight="1">
      <c r="A64" s="44"/>
      <c r="B64" s="45" t="s">
        <v>117</v>
      </c>
      <c r="C64" s="46" t="s">
        <v>116</v>
      </c>
      <c r="D64" s="45"/>
      <c r="E64" s="45"/>
      <c r="F64" s="45"/>
      <c r="G64" s="47" t="s">
        <v>27</v>
      </c>
      <c r="H64" s="48">
        <v>0</v>
      </c>
      <c r="I64" s="48">
        <v>0</v>
      </c>
      <c r="J64" s="49">
        <v>0</v>
      </c>
      <c r="K64" s="49">
        <v>0</v>
      </c>
      <c r="L64" s="49">
        <v>0</v>
      </c>
      <c r="M64" s="50">
        <v>0</v>
      </c>
      <c r="N64" s="45"/>
      <c r="O64" s="1"/>
    </row>
    <row r="65" spans="1:15" ht="19.5" customHeight="1">
      <c r="A65" s="32"/>
      <c r="B65" s="52" t="s">
        <v>186</v>
      </c>
      <c r="C65" s="51" t="s">
        <v>185</v>
      </c>
      <c r="D65" s="6"/>
      <c r="E65" s="6"/>
      <c r="F65" s="6"/>
      <c r="G65" s="7"/>
      <c r="H65" s="24"/>
      <c r="I65" s="24"/>
      <c r="J65" s="22">
        <f>J67+J68+J69</f>
        <v>164.46</v>
      </c>
      <c r="K65" s="22">
        <f>K67+K68+K69</f>
        <v>0</v>
      </c>
      <c r="L65" s="22">
        <f>L67+L68+L69</f>
        <v>0</v>
      </c>
      <c r="M65" s="22">
        <f>M67+M68+M69</f>
        <v>0</v>
      </c>
      <c r="N65" s="6"/>
      <c r="O65" s="1"/>
    </row>
    <row r="66" spans="1:15" ht="13.5" customHeight="1">
      <c r="A66" s="32"/>
      <c r="B66" s="6"/>
      <c r="C66" s="51" t="s">
        <v>187</v>
      </c>
      <c r="D66" s="6"/>
      <c r="E66" s="6"/>
      <c r="F66" s="6"/>
      <c r="G66" s="7"/>
      <c r="H66" s="24"/>
      <c r="I66" s="24"/>
      <c r="J66" s="22"/>
      <c r="K66" s="22"/>
      <c r="L66" s="22"/>
      <c r="M66" s="22"/>
      <c r="N66" s="6"/>
      <c r="O66" s="1"/>
    </row>
    <row r="67" spans="1:15" ht="24.75" customHeight="1">
      <c r="A67" s="32"/>
      <c r="B67" s="6"/>
      <c r="C67" s="51" t="s">
        <v>206</v>
      </c>
      <c r="D67" s="6"/>
      <c r="E67" s="6"/>
      <c r="F67" s="6"/>
      <c r="G67" s="7" t="s">
        <v>30</v>
      </c>
      <c r="H67" s="24">
        <v>3</v>
      </c>
      <c r="I67" s="24">
        <v>3</v>
      </c>
      <c r="J67" s="22">
        <v>100</v>
      </c>
      <c r="K67" s="22"/>
      <c r="L67" s="22"/>
      <c r="M67" s="22"/>
      <c r="N67" s="6"/>
      <c r="O67" s="1"/>
    </row>
    <row r="68" spans="1:15" ht="22.5" customHeight="1">
      <c r="A68" s="32"/>
      <c r="B68" s="6"/>
      <c r="C68" s="51" t="s">
        <v>188</v>
      </c>
      <c r="D68" s="6"/>
      <c r="E68" s="6"/>
      <c r="F68" s="6"/>
      <c r="G68" s="7" t="s">
        <v>30</v>
      </c>
      <c r="H68" s="24">
        <v>44.24</v>
      </c>
      <c r="I68" s="24">
        <v>44.24</v>
      </c>
      <c r="J68" s="22">
        <v>44.21</v>
      </c>
      <c r="K68" s="22"/>
      <c r="L68" s="22"/>
      <c r="M68" s="22"/>
      <c r="N68" s="6"/>
      <c r="O68" s="1"/>
    </row>
    <row r="69" spans="1:15" ht="84" customHeight="1">
      <c r="A69" s="32"/>
      <c r="B69" s="6"/>
      <c r="C69" s="51" t="s">
        <v>207</v>
      </c>
      <c r="D69" s="6"/>
      <c r="E69" s="6"/>
      <c r="F69" s="6"/>
      <c r="G69" s="7" t="s">
        <v>30</v>
      </c>
      <c r="H69" s="24"/>
      <c r="I69" s="24"/>
      <c r="J69" s="22">
        <f>8.75+11.5</f>
        <v>20.25</v>
      </c>
      <c r="K69" s="22"/>
      <c r="L69" s="22"/>
      <c r="M69" s="22"/>
      <c r="N69" s="6"/>
      <c r="O69" s="1"/>
    </row>
    <row r="70" ht="12.75">
      <c r="N70" s="37"/>
    </row>
    <row r="71" spans="1:14" ht="20.25" customHeight="1">
      <c r="A71" s="23"/>
      <c r="N71" s="37"/>
    </row>
    <row r="72" spans="1:14" ht="18.75">
      <c r="A72" s="55" t="s">
        <v>157</v>
      </c>
      <c r="B72" s="55"/>
      <c r="C72" s="55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38"/>
    </row>
    <row r="73" spans="1:14" ht="18.75">
      <c r="A73" s="23"/>
      <c r="B73" s="26"/>
      <c r="C73" s="26"/>
      <c r="D73" s="23"/>
      <c r="E73" s="23"/>
      <c r="F73" s="23"/>
      <c r="G73" s="23"/>
      <c r="H73" s="23"/>
      <c r="I73" s="23"/>
      <c r="J73" s="23" t="s">
        <v>158</v>
      </c>
      <c r="K73" s="23"/>
      <c r="L73" s="23"/>
      <c r="M73" s="23"/>
      <c r="N73" s="38"/>
    </row>
    <row r="74" spans="1:14" ht="11.2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38"/>
    </row>
    <row r="75" spans="1:14" ht="18.75" hidden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38"/>
    </row>
    <row r="76" spans="1:14" ht="21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38"/>
    </row>
    <row r="77" spans="1:14" ht="18.75">
      <c r="A77" s="23"/>
      <c r="B77" s="23" t="s">
        <v>151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38"/>
    </row>
    <row r="78" spans="2:14" ht="18.75">
      <c r="B78" s="23"/>
      <c r="C78" s="23" t="s">
        <v>152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38"/>
    </row>
    <row r="79" ht="30" customHeight="1">
      <c r="N79" s="37"/>
    </row>
  </sheetData>
  <sheetProtection/>
  <mergeCells count="18">
    <mergeCell ref="A2:N2"/>
    <mergeCell ref="E5:E7"/>
    <mergeCell ref="F5:F7"/>
    <mergeCell ref="G5:G7"/>
    <mergeCell ref="H5:M5"/>
    <mergeCell ref="M6:M7"/>
    <mergeCell ref="K6:K7"/>
    <mergeCell ref="L6:L7"/>
    <mergeCell ref="A72:C72"/>
    <mergeCell ref="F3:H3"/>
    <mergeCell ref="A1:N1"/>
    <mergeCell ref="N5:N7"/>
    <mergeCell ref="H6:I6"/>
    <mergeCell ref="J6:J7"/>
    <mergeCell ref="A5:A7"/>
    <mergeCell ref="B5:B7"/>
    <mergeCell ref="C5:C7"/>
    <mergeCell ref="D5:D7"/>
  </mergeCells>
  <printOptions/>
  <pageMargins left="0" right="0" top="0.5905511811023623" bottom="0.1968503937007874" header="0.5118110236220472" footer="0.5118110236220472"/>
  <pageSetup horizontalDpi="600" verticalDpi="600" orientation="landscape" paperSize="9" scale="44" r:id="rId1"/>
  <rowBreaks count="4" manualBreakCount="4">
    <brk id="13" max="13" man="1"/>
    <brk id="22" max="13" man="1"/>
    <brk id="35" max="13" man="1"/>
    <brk id="5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г.Амурска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ilolu</dc:creator>
  <cp:keywords/>
  <dc:description/>
  <cp:lastModifiedBy>Администратор</cp:lastModifiedBy>
  <cp:lastPrinted>2014-01-25T04:51:11Z</cp:lastPrinted>
  <dcterms:created xsi:type="dcterms:W3CDTF">2012-01-17T00:28:28Z</dcterms:created>
  <dcterms:modified xsi:type="dcterms:W3CDTF">2014-01-25T05:01:43Z</dcterms:modified>
  <cp:category/>
  <cp:version/>
  <cp:contentType/>
  <cp:contentStatus/>
</cp:coreProperties>
</file>